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B32EE473-4CAE-4B8A-8466-F86B3FAB3DF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F6" i="1" s="1"/>
  <c r="E7" i="1"/>
  <c r="C26" i="1"/>
  <c r="C23" i="1"/>
  <c r="C19" i="1"/>
  <c r="C10" i="1"/>
  <c r="C7" i="1"/>
  <c r="B26" i="1"/>
  <c r="B23" i="1"/>
  <c r="B19" i="1"/>
  <c r="B10" i="1"/>
  <c r="B7" i="1"/>
  <c r="B6" i="1" l="1"/>
  <c r="C6" i="1"/>
  <c r="E6" i="1"/>
  <c r="F37" i="1"/>
  <c r="B37" i="1"/>
  <c r="G32" i="1"/>
  <c r="G31" i="1" s="1"/>
  <c r="D31" i="1"/>
  <c r="C37" i="1"/>
  <c r="E37" i="1"/>
  <c r="D19" i="1"/>
  <c r="D7" i="1"/>
  <c r="G10" i="1"/>
  <c r="G26" i="1"/>
  <c r="G23" i="1"/>
  <c r="D26" i="1"/>
  <c r="D10" i="1"/>
  <c r="D23" i="1"/>
  <c r="G20" i="1"/>
  <c r="G19" i="1" s="1"/>
  <c r="G7" i="1"/>
  <c r="D6" i="1" l="1"/>
  <c r="G6" i="1" s="1"/>
  <c r="G37" i="1"/>
  <c r="D37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<sst xmlns="http://schemas.openxmlformats.org/spreadsheetml/2006/main" count="66" uniqueCount="66">
  <si>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</si>
  <si>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</si>
  <si>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</si>
  <si>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</si>
  <si>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</si>
  <si>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</si>
  <si>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</si>
  <si>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</si>
  <si>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</si>
  <si>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</si>
  <si>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</si>
  <si>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</si>
  <si>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</si>
  <si>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</si>
  <si>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</si>
  <si>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</si>
  <si>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</si>
  <si>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</si>
  <si>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</si>
  <si>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</si>
  <si>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</si>
  <si>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</si>
  <si>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</si>
  <si>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</si>
  <si>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</si>
  <si>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</si>
  <si>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</si>
  <si>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</si>
  <si>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</si>
  <si>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</si>
  <si>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</si>
  <si>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</si>
  <si>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</si>
  <si>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</si>
  <si>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</si>
  <si>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</si>
  <si>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</si>
  <si>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</si>
  <si>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</si>
  <si>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</si>
  <si>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</si>
  <si>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</si>
  <si>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</si>
  <si>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</si>
  <si>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</si>
  <si>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</si>
  <si>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</si>
  <si>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</si>
  <si>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</si>
  <si>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</si>
  <si>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</si>
  <si>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</si>
  <si>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</si>
  <si>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</si>
  <si>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</si>
  <si>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</si>
  <si>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</si>
  <si>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</si>
  <si>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</si>
  <si>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UNIVERSIDAD POLITECNICA DE JUVENTINO ROSAS
Gasto por Categoría Programática
Del 1 de Enero al 31 de Marzo de 2024</t>
  </si>
  <si>
    <t>Concepto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</si>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</sst>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0" borderId="0" xfId="9" applyFont="1" applyAlignment="1">
      <alignment horizontal="center" vertical="center"/>
    </xf>
    <xf numFmtId="0" fontId="7" fillId="0" borderId="10" xfId="9" applyFont="1" applyBorder="1" applyAlignment="1">
      <alignment horizontal="center" vertical="center" wrapText="1"/>
    </xf>
    <xf numFmtId="0" fontId="5" fillId="0" borderId="11" xfId="0" applyFont="1" applyBorder="1" applyProtection="1">
      <protection locked="0"/>
    </xf>
    <xf numFmtId="0" fontId="9" fillId="0" borderId="6" xfId="0" applyFont="1" applyBorder="1" applyAlignment="1">
      <alignment horizontal="center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zoomScaleSheetLayoutView="90" workbookViewId="0">
      <selection activeCell="A37" sqref="A37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4" t="s">
        <v>59</v>
      </c>
      <c r="B1" s="24"/>
      <c r="C1" s="24"/>
      <c r="D1" s="24"/>
      <c r="E1" s="24"/>
      <c r="F1" s="24"/>
      <c r="G1" s="27"/>
    </row>
    <row r="2" spans="1:8" ht="15" customHeight="1" x14ac:dyDescent="0.2">
      <c r="A2" s="17"/>
      <c r="B2" s="24" t="s">
        <v>31</v>
      </c>
      <c r="C2" s="24"/>
      <c r="D2" s="24"/>
      <c r="E2" s="24"/>
      <c r="F2" s="24"/>
      <c r="G2" s="25" t="s">
        <v>30</v>
      </c>
    </row>
    <row r="3" spans="1:8" ht="24.95" customHeight="1" x14ac:dyDescent="0.2">
      <c r="A3" s="18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6"/>
    </row>
    <row r="4" spans="1:8" x14ac:dyDescent="0.2">
      <c r="A4" s="19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20"/>
      <c r="B5" s="21"/>
      <c r="C5" s="21"/>
      <c r="D5" s="21"/>
      <c r="E5" s="21"/>
      <c r="F5" s="21"/>
      <c r="G5" s="21"/>
    </row>
    <row r="6" spans="1:8" x14ac:dyDescent="0.2">
      <c r="A6" s="8" t="s">
        <v>25</v>
      </c>
      <c r="B6" s="5">
        <f>+B7+B10+B19+B23+B26+B31</f>
        <v>58388415.719999999</v>
      </c>
      <c r="C6" s="5">
        <f>+C7+C10+C19+C23+C26+C31</f>
        <v>5694951.7000000002</v>
      </c>
      <c r="D6" s="5">
        <f>+B6+C6</f>
        <v>64083367.420000002</v>
      </c>
      <c r="E6" s="5">
        <f>+E7+E10+E19+E23+E26+E31</f>
        <v>12115303.550000001</v>
      </c>
      <c r="F6" s="5">
        <f>+F7+F10+F19+F23+F26+F31</f>
        <v>12115303.550000001</v>
      </c>
      <c r="G6" s="5">
        <f>+D6-E6</f>
        <v>51968063.870000005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0">SUM(D8:D9)</f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40112197.020000003</v>
      </c>
      <c r="C10" s="10">
        <f>SUM(C11:C18)</f>
        <v>2843357.52</v>
      </c>
      <c r="D10" s="10">
        <f t="shared" ref="D10:G10" si="1">SUM(D11:D18)</f>
        <v>42955554.540000007</v>
      </c>
      <c r="E10" s="10">
        <f t="shared" si="1"/>
        <v>8807255.8399999999</v>
      </c>
      <c r="F10" s="10">
        <f t="shared" si="1"/>
        <v>8807255.8399999999</v>
      </c>
      <c r="G10" s="10">
        <f t="shared" si="1"/>
        <v>34148298.700000003</v>
      </c>
      <c r="H10" s="9">
        <v>0</v>
      </c>
    </row>
    <row r="11" spans="1:8" x14ac:dyDescent="0.2">
      <c r="A11" s="14" t="s">
        <v>4</v>
      </c>
      <c r="B11" s="11">
        <v>38242381.490000002</v>
      </c>
      <c r="C11" s="11">
        <v>2843357.52</v>
      </c>
      <c r="D11" s="11">
        <f t="shared" ref="D11:D18" si="2">B11+C11</f>
        <v>41085739.010000005</v>
      </c>
      <c r="E11" s="11">
        <v>8513954.0999999996</v>
      </c>
      <c r="F11" s="11">
        <v>8513954.0999999996</v>
      </c>
      <c r="G11" s="11">
        <f t="shared" ref="G11:G18" si="3">D11-E11</f>
        <v>32571784.910000004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2"/>
        <v>0</v>
      </c>
      <c r="E12" s="11">
        <v>0</v>
      </c>
      <c r="F12" s="11">
        <v>0</v>
      </c>
      <c r="G12" s="11">
        <f t="shared" si="3"/>
        <v>0</v>
      </c>
      <c r="H12" s="9" t="s">
        <v>38</v>
      </c>
    </row>
    <row r="13" spans="1:8" x14ac:dyDescent="0.2">
      <c r="A13" s="14" t="s">
        <v>6</v>
      </c>
      <c r="B13" s="11">
        <v>1869815.53</v>
      </c>
      <c r="C13" s="11">
        <v>0</v>
      </c>
      <c r="D13" s="11">
        <f t="shared" si="2"/>
        <v>1869815.53</v>
      </c>
      <c r="E13" s="11">
        <v>293301.74</v>
      </c>
      <c r="F13" s="11">
        <v>293301.74</v>
      </c>
      <c r="G13" s="11">
        <f t="shared" si="3"/>
        <v>1576513.79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2"/>
        <v>0</v>
      </c>
      <c r="E14" s="11">
        <v>0</v>
      </c>
      <c r="F14" s="11">
        <v>0</v>
      </c>
      <c r="G14" s="11">
        <f t="shared" si="3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2"/>
        <v>0</v>
      </c>
      <c r="E15" s="11">
        <v>0</v>
      </c>
      <c r="F15" s="11">
        <v>0</v>
      </c>
      <c r="G15" s="11">
        <f t="shared" si="3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2"/>
        <v>0</v>
      </c>
      <c r="E16" s="11">
        <v>0</v>
      </c>
      <c r="F16" s="11">
        <v>0</v>
      </c>
      <c r="G16" s="11">
        <f t="shared" si="3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2"/>
        <v>0</v>
      </c>
      <c r="E17" s="11">
        <v>0</v>
      </c>
      <c r="F17" s="11">
        <v>0</v>
      </c>
      <c r="G17" s="11">
        <f t="shared" si="3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2"/>
        <v>0</v>
      </c>
      <c r="E18" s="11">
        <v>0</v>
      </c>
      <c r="F18" s="11">
        <v>0</v>
      </c>
      <c r="G18" s="11">
        <f t="shared" si="3"/>
        <v>0</v>
      </c>
      <c r="H18" s="9" t="s">
        <v>44</v>
      </c>
    </row>
    <row r="19" spans="1:8" x14ac:dyDescent="0.2">
      <c r="A19" s="13" t="s">
        <v>12</v>
      </c>
      <c r="B19" s="10">
        <f>SUM(B20:B22)</f>
        <v>18276218.699999999</v>
      </c>
      <c r="C19" s="10">
        <f>SUM(C20:C22)</f>
        <v>2851594.18</v>
      </c>
      <c r="D19" s="10">
        <f t="shared" ref="D19:G19" si="4">SUM(D20:D22)</f>
        <v>21127812.879999999</v>
      </c>
      <c r="E19" s="10">
        <f t="shared" si="4"/>
        <v>3308047.71</v>
      </c>
      <c r="F19" s="10">
        <f t="shared" si="4"/>
        <v>3308047.71</v>
      </c>
      <c r="G19" s="10">
        <f t="shared" si="4"/>
        <v>17819765.170000002</v>
      </c>
      <c r="H19" s="9">
        <v>0</v>
      </c>
    </row>
    <row r="20" spans="1:8" x14ac:dyDescent="0.2">
      <c r="A20" s="14" t="s">
        <v>13</v>
      </c>
      <c r="B20" s="11">
        <v>17858255.210000001</v>
      </c>
      <c r="C20" s="11">
        <v>2851594.18</v>
      </c>
      <c r="D20" s="11">
        <f t="shared" ref="D20:D22" si="5">B20+C20</f>
        <v>20709849.390000001</v>
      </c>
      <c r="E20" s="11">
        <v>3208147.08</v>
      </c>
      <c r="F20" s="11">
        <v>3208147.08</v>
      </c>
      <c r="G20" s="11">
        <f t="shared" ref="G20:G22" si="6">D20-E20</f>
        <v>17501702.310000002</v>
      </c>
      <c r="H20" s="9" t="s">
        <v>45</v>
      </c>
    </row>
    <row r="21" spans="1:8" x14ac:dyDescent="0.2">
      <c r="A21" s="14" t="s">
        <v>14</v>
      </c>
      <c r="B21" s="11">
        <v>417963.49</v>
      </c>
      <c r="C21" s="11">
        <v>0</v>
      </c>
      <c r="D21" s="11">
        <f t="shared" si="5"/>
        <v>417963.49</v>
      </c>
      <c r="E21" s="11">
        <v>99900.63</v>
      </c>
      <c r="F21" s="11">
        <v>99900.63</v>
      </c>
      <c r="G21" s="11">
        <f t="shared" si="6"/>
        <v>318062.86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5"/>
        <v>0</v>
      </c>
      <c r="E22" s="11">
        <v>0</v>
      </c>
      <c r="F22" s="11">
        <v>0</v>
      </c>
      <c r="G22" s="11">
        <f t="shared" si="6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7">SUM(D24:D25)</f>
        <v>0</v>
      </c>
      <c r="E23" s="10">
        <f t="shared" si="7"/>
        <v>0</v>
      </c>
      <c r="F23" s="10">
        <f t="shared" si="7"/>
        <v>0</v>
      </c>
      <c r="G23" s="10">
        <f t="shared" si="7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8">B24+C24</f>
        <v>0</v>
      </c>
      <c r="E24" s="11">
        <v>0</v>
      </c>
      <c r="F24" s="11">
        <v>0</v>
      </c>
      <c r="G24" s="11">
        <f t="shared" ref="G24:G25" si="9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8"/>
        <v>0</v>
      </c>
      <c r="E25" s="11">
        <v>0</v>
      </c>
      <c r="F25" s="11">
        <v>0</v>
      </c>
      <c r="G25" s="11">
        <f t="shared" si="9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0">SUM(D27:D30)</f>
        <v>0</v>
      </c>
      <c r="E26" s="10">
        <f t="shared" si="10"/>
        <v>0</v>
      </c>
      <c r="F26" s="10">
        <f t="shared" si="10"/>
        <v>0</v>
      </c>
      <c r="G26" s="10">
        <f t="shared" si="10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1">B27+C27</f>
        <v>0</v>
      </c>
      <c r="E27" s="11">
        <v>0</v>
      </c>
      <c r="F27" s="11">
        <v>0</v>
      </c>
      <c r="G27" s="11">
        <f t="shared" ref="G27:G30" si="12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1"/>
        <v>0</v>
      </c>
      <c r="E28" s="11">
        <v>0</v>
      </c>
      <c r="F28" s="11">
        <v>0</v>
      </c>
      <c r="G28" s="11">
        <f t="shared" si="12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1"/>
        <v>0</v>
      </c>
      <c r="E29" s="11">
        <v>0</v>
      </c>
      <c r="F29" s="11">
        <v>0</v>
      </c>
      <c r="G29" s="11">
        <f t="shared" si="12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1"/>
        <v>0</v>
      </c>
      <c r="E30" s="11">
        <v>0</v>
      </c>
      <c r="F30" s="11">
        <v>0</v>
      </c>
      <c r="G30" s="11">
        <f t="shared" si="12"/>
        <v>0</v>
      </c>
      <c r="H30" s="9" t="s">
        <v>53</v>
      </c>
    </row>
    <row r="31" spans="1:8" x14ac:dyDescent="0.2">
      <c r="A31" s="13" t="s">
        <v>61</v>
      </c>
      <c r="B31" s="10">
        <f>SUM(B32)</f>
        <v>0</v>
      </c>
      <c r="C31" s="10">
        <f t="shared" ref="C31:G31" si="13">SUM(C32)</f>
        <v>0</v>
      </c>
      <c r="D31" s="10">
        <f t="shared" si="13"/>
        <v>0</v>
      </c>
      <c r="E31" s="10">
        <f t="shared" si="13"/>
        <v>0</v>
      </c>
      <c r="F31" s="10">
        <f t="shared" si="13"/>
        <v>0</v>
      </c>
      <c r="G31" s="10">
        <f t="shared" si="13"/>
        <v>0</v>
      </c>
      <c r="H31" s="9">
        <v>0</v>
      </c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4">B32+C32</f>
        <v>0</v>
      </c>
      <c r="E32" s="11">
        <v>0</v>
      </c>
      <c r="F32" s="11">
        <v>0</v>
      </c>
      <c r="G32" s="11">
        <f t="shared" ref="G32:G35" si="15">D32-E32</f>
        <v>0</v>
      </c>
      <c r="H32" s="9" t="s">
        <v>54</v>
      </c>
    </row>
    <row r="33" spans="1:8" x14ac:dyDescent="0.2">
      <c r="A33" s="22" t="s">
        <v>62</v>
      </c>
      <c r="B33" s="10">
        <v>0</v>
      </c>
      <c r="C33" s="10">
        <v>0</v>
      </c>
      <c r="D33" s="10">
        <f t="shared" si="14"/>
        <v>0</v>
      </c>
      <c r="E33" s="10">
        <v>0</v>
      </c>
      <c r="F33" s="10">
        <v>0</v>
      </c>
      <c r="G33" s="10">
        <f t="shared" si="15"/>
        <v>0</v>
      </c>
      <c r="H33" s="9" t="s">
        <v>55</v>
      </c>
    </row>
    <row r="34" spans="1:8" x14ac:dyDescent="0.2">
      <c r="A34" s="22" t="s">
        <v>63</v>
      </c>
      <c r="B34" s="10">
        <v>0</v>
      </c>
      <c r="C34" s="10">
        <v>0</v>
      </c>
      <c r="D34" s="10">
        <f t="shared" si="14"/>
        <v>0</v>
      </c>
      <c r="E34" s="10">
        <v>0</v>
      </c>
      <c r="F34" s="10">
        <v>0</v>
      </c>
      <c r="G34" s="10">
        <f t="shared" si="15"/>
        <v>0</v>
      </c>
      <c r="H34" s="9" t="s">
        <v>56</v>
      </c>
    </row>
    <row r="35" spans="1:8" x14ac:dyDescent="0.2">
      <c r="A35" s="22" t="s">
        <v>64</v>
      </c>
      <c r="B35" s="10">
        <v>0</v>
      </c>
      <c r="C35" s="10">
        <v>0</v>
      </c>
      <c r="D35" s="10">
        <f t="shared" si="14"/>
        <v>0</v>
      </c>
      <c r="E35" s="10">
        <v>0</v>
      </c>
      <c r="F35" s="10">
        <v>0</v>
      </c>
      <c r="G35" s="10">
        <f t="shared" si="15"/>
        <v>0</v>
      </c>
      <c r="H35" s="9" t="s">
        <v>57</v>
      </c>
    </row>
    <row r="36" spans="1:8" x14ac:dyDescent="0.2">
      <c r="A36" s="15"/>
      <c r="B36" s="10"/>
      <c r="C36" s="10"/>
      <c r="D36" s="10"/>
      <c r="E36" s="10"/>
      <c r="F36" s="10"/>
      <c r="G36" s="10"/>
      <c r="H36" s="9"/>
    </row>
    <row r="37" spans="1:8" ht="13.5" customHeight="1" x14ac:dyDescent="0.25">
      <c r="A37" s="23" t="s">
        <v>65</v>
      </c>
      <c r="B37" s="12">
        <f>SUM(B7+B10+B19+B23+B26+B31+B33+B34+B35)</f>
        <v>58388415.719999999</v>
      </c>
      <c r="C37" s="12">
        <f t="shared" ref="C37:G37" si="16">SUM(C7+C10+C19+C23+C26+C31+C33+C34+C35)</f>
        <v>5694951.7000000002</v>
      </c>
      <c r="D37" s="12">
        <f t="shared" si="16"/>
        <v>64083367.420000002</v>
      </c>
      <c r="E37" s="12">
        <f t="shared" si="16"/>
        <v>12115303.550000001</v>
      </c>
      <c r="F37" s="12">
        <f t="shared" si="16"/>
        <v>12115303.550000001</v>
      </c>
      <c r="G37" s="12">
        <f t="shared" si="16"/>
        <v>51968063.870000005</v>
      </c>
    </row>
    <row r="39" spans="1:8" x14ac:dyDescent="0.2">
      <c r="A39" s="16" t="s">
        <v>58</v>
      </c>
    </row>
  </sheetData>
  <sheetProtection formatCells="0" formatColumns="0" formatRows="0" autoFilter="0"/>
  <protectedRanges>
    <protectedRange sqref="A38:G65514" name="Rango1"/>
    <protectedRange sqref="B31 B7 A11:B18 B10 A20:B22 B19 A24:B25 B23 A27:B30 B26 A8:B9 C7:G36 A32:B32 A36:B36 B33:B35" name="Rango1_3"/>
    <protectedRange sqref="B4:G6" name="Rango1_2_2"/>
    <protectedRange sqref="A37:G37" name="Rango1_1_2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2017-03-30T22:19:49Z</cp:lastPrinted>
  <dcterms:created xsi:type="dcterms:W3CDTF">2012-12-11T21:13:37Z</dcterms:created>
  <dcterms:modified xsi:type="dcterms:W3CDTF">2024-04-26T20:17:08Z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